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wakehealth-my.sharepoint.com/personal/mpkiger_wakehealth_edu/Documents/@CTSI/"/>
    </mc:Choice>
  </mc:AlternateContent>
  <xr:revisionPtr revIDLastSave="2" documentId="8_{18109F33-4BD4-4C87-8851-5AA4B19C9E26}" xr6:coauthVersionLast="47" xr6:coauthVersionMax="47" xr10:uidLastSave="{88EF396A-1477-4B52-9CAC-FE2A0110DECF}"/>
  <bookViews>
    <workbookView xWindow="-120" yWindow="-120" windowWidth="29040" windowHeight="15720" xr2:uid="{00000000-000D-0000-FFFF-FFFF00000000}"/>
  </bookViews>
  <sheets>
    <sheet name="Offer Details" sheetId="5" r:id="rId1"/>
    <sheet name="Sheet1" sheetId="6" r:id="rId2"/>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E17" i="5"/>
  <c r="D17" i="5"/>
  <c r="C9" i="5"/>
  <c r="B18" i="5" s="1"/>
  <c r="B22" i="5" l="1"/>
  <c r="B23" i="5"/>
  <c r="D9" i="5"/>
  <c r="B26" i="5" s="1"/>
  <c r="B27" i="5" s="1"/>
  <c r="B19" i="5"/>
  <c r="E10" i="5"/>
  <c r="E11" i="5"/>
  <c r="D30" i="5" s="1"/>
  <c r="D31" i="5" s="1"/>
  <c r="E12" i="5"/>
  <c r="E13" i="5"/>
  <c r="E9" i="5"/>
  <c r="B30" i="5" s="1"/>
  <c r="B31" i="5" s="1"/>
  <c r="B32" i="5" l="1"/>
  <c r="B24" i="5" l="1"/>
  <c r="G44" i="5"/>
  <c r="G42" i="5"/>
  <c r="C38" i="5"/>
  <c r="D38" i="5"/>
  <c r="E38" i="5"/>
  <c r="F38" i="5"/>
  <c r="B38" i="5"/>
  <c r="C17" i="5"/>
  <c r="B73" i="5"/>
  <c r="C30" i="5" l="1"/>
  <c r="C10" i="5"/>
  <c r="C19" i="5" s="1"/>
  <c r="C31" i="5"/>
  <c r="B20" i="5"/>
  <c r="C57" i="5"/>
  <c r="D57" i="5"/>
  <c r="B57" i="5"/>
  <c r="C22" i="5" l="1"/>
  <c r="C23" i="5"/>
  <c r="C18" i="5"/>
  <c r="C20" i="5" s="1"/>
  <c r="F57" i="5"/>
  <c r="E57" i="5"/>
  <c r="C11" i="5"/>
  <c r="D22" i="5" s="1"/>
  <c r="D18" i="5" l="1"/>
  <c r="D23" i="5"/>
  <c r="D19" i="5"/>
  <c r="C24" i="5"/>
  <c r="C12" i="5" l="1"/>
  <c r="E30" i="5"/>
  <c r="E31" i="5" s="1"/>
  <c r="D20" i="5"/>
  <c r="E22" i="5" l="1"/>
  <c r="E23" i="5" s="1"/>
  <c r="E18" i="5"/>
  <c r="E19" i="5"/>
  <c r="C13" i="5"/>
  <c r="F30" i="5"/>
  <c r="F31" i="5" s="1"/>
  <c r="D24" i="5"/>
  <c r="F18" i="5" l="1"/>
  <c r="F22" i="5"/>
  <c r="F23" i="5" s="1"/>
  <c r="E20" i="5"/>
  <c r="F19" i="5"/>
  <c r="E24" i="5"/>
  <c r="F24" i="5" l="1"/>
  <c r="D13" i="5"/>
  <c r="D12" i="5"/>
  <c r="E26" i="5" s="1"/>
  <c r="E27" i="5" s="1"/>
  <c r="D11" i="5"/>
  <c r="D26" i="5" s="1"/>
  <c r="D27" i="5" s="1"/>
  <c r="D10" i="5"/>
  <c r="C26" i="5" l="1"/>
  <c r="C27" i="5" s="1"/>
  <c r="C28" i="5" s="1"/>
  <c r="F26" i="5"/>
  <c r="F27" i="5" s="1"/>
  <c r="B28" i="5"/>
  <c r="B33" i="5" s="1"/>
  <c r="B39" i="5" s="1"/>
  <c r="D28" i="5"/>
  <c r="E28" i="5"/>
  <c r="F20" i="5"/>
  <c r="B58" i="5" l="1"/>
  <c r="E32" i="5"/>
  <c r="E33" i="5" s="1"/>
  <c r="E39" i="5" s="1"/>
  <c r="C32" i="5"/>
  <c r="C33" i="5" s="1"/>
  <c r="C39" i="5" s="1"/>
  <c r="D32" i="5"/>
  <c r="D33" i="5" s="1"/>
  <c r="D39" i="5" s="1"/>
  <c r="F28" i="5"/>
  <c r="D58" i="5" l="1"/>
  <c r="E58" i="5"/>
  <c r="C58" i="5"/>
  <c r="F32" i="5"/>
  <c r="F33" i="5" s="1"/>
  <c r="F39" i="5" s="1"/>
  <c r="F58" i="5" l="1"/>
  <c r="G58" i="5" s="1"/>
  <c r="G63" i="5" s="1"/>
</calcChain>
</file>

<file path=xl/sharedStrings.xml><?xml version="1.0" encoding="utf-8"?>
<sst xmlns="http://schemas.openxmlformats.org/spreadsheetml/2006/main" count="58" uniqueCount="50">
  <si>
    <t>Projected Faculty Salary</t>
  </si>
  <si>
    <t>Total Faculty Salary/Fringe</t>
  </si>
  <si>
    <t>Match</t>
  </si>
  <si>
    <t>Year 1</t>
  </si>
  <si>
    <t>Year 2</t>
  </si>
  <si>
    <t>Year 3</t>
  </si>
  <si>
    <t>Year 4</t>
  </si>
  <si>
    <t>Effort on Grants</t>
  </si>
  <si>
    <t>Year 5</t>
  </si>
  <si>
    <t>Total Start-Up Funds</t>
  </si>
  <si>
    <t>Total Other Institutional Support</t>
  </si>
  <si>
    <t>Total Research Support</t>
  </si>
  <si>
    <t>Total Unfunded Salary Support</t>
  </si>
  <si>
    <t>Total Unfunded Salary Support + Total Start-Up Funds</t>
  </si>
  <si>
    <t xml:space="preserve">Year 5 </t>
  </si>
  <si>
    <t>Faculty Candidate Name:</t>
  </si>
  <si>
    <t>Primary Department:</t>
  </si>
  <si>
    <t>Other Institutional Support (Include clinical, educational and/or administrative effort in separate lines. Add extra lines as needed.)</t>
  </si>
  <si>
    <t>Relocation amount per HR policy</t>
  </si>
  <si>
    <t xml:space="preserve">Total Amount (across years 1-5) </t>
  </si>
  <si>
    <t>Chart of Account Number (if applicable)</t>
  </si>
  <si>
    <t>Total Commitment Amount</t>
  </si>
  <si>
    <t>Sign-On Bonus, if applicable</t>
  </si>
  <si>
    <t xml:space="preserve">Sign-On Bonus </t>
  </si>
  <si>
    <t>Total Unfunded Salary + Start-Up Funds Needed for Candidate (Offer Letter Start-Up Amount)</t>
  </si>
  <si>
    <t xml:space="preserve">Relocation (Add in amount per HR policy (see SOP). </t>
  </si>
  <si>
    <t>Relocation Amount over HR policy (if applicable)</t>
  </si>
  <si>
    <t>Total Unfunded Salary + Start-Up Funds + Sign-On Bonus + Relocation amount over HR policy (Amount commitments must cover)</t>
  </si>
  <si>
    <t>Total Relocation Amount for Offer Letter</t>
  </si>
  <si>
    <t>Total Sign-On Bonus for Offer Letter</t>
  </si>
  <si>
    <t>Start-up Funds (Include all start-up needs (e.g., equipment, staff (including salary and fringe), travel, etc.). Add extra lines as needed.)</t>
  </si>
  <si>
    <t>Description</t>
  </si>
  <si>
    <t>Notes (Provide specific details on source, including faculty name(s) associated with commitment (e.g., chair package, development funds, etc.)).</t>
  </si>
  <si>
    <r>
      <t xml:space="preserve">Salary </t>
    </r>
    <r>
      <rPr>
        <sz val="11"/>
        <color rgb="FFFF0000"/>
        <rFont val="Arial"/>
        <family val="2"/>
      </rPr>
      <t>(Documentation of salary approval must be uploaded to REDCap. ENTER Value for year 1 only. Remaining values will be automatically calculated.)</t>
    </r>
  </si>
  <si>
    <r>
      <rPr>
        <b/>
        <sz val="11"/>
        <color theme="1"/>
        <rFont val="Arial"/>
        <family val="2"/>
      </rPr>
      <t>Funding Commitments Required to Cover Unfunded Salary and Start-Up Expenses</t>
    </r>
    <r>
      <rPr>
        <sz val="11"/>
        <color theme="1"/>
        <rFont val="Arial"/>
        <family val="2"/>
      </rPr>
      <t xml:space="preserve">.                                                                               Instructions: Provide as much information as possible. If funds will come from an existing start-up account, you must provide either a Chart of Account number or upload documentation into REDCap identifying the source of funding (e.g., chair package letter with commitment of recruitment slots, etc.). If commitment is associated with an  RPE, provide specific RPE name. Commitments must cover sum of unfunded salary nonsalary start-up, sign-on bonus and relocation funding amount over HR Policy (i.e., cell G50). </t>
    </r>
    <r>
      <rPr>
        <sz val="11"/>
        <color rgb="FFFF0000"/>
        <rFont val="Arial"/>
        <family val="2"/>
      </rPr>
      <t xml:space="preserve">Documentation of all commitments must be uploaded to REDCap. </t>
    </r>
  </si>
  <si>
    <t>Cost Share</t>
  </si>
  <si>
    <t>% Charged to Grants NIH Cap</t>
  </si>
  <si>
    <t>Total Cost Share Salary &amp; Fringe</t>
  </si>
  <si>
    <t>Total Match Salary &amp; Fringe</t>
  </si>
  <si>
    <t xml:space="preserve">Extramural Funding </t>
  </si>
  <si>
    <t>Salary</t>
  </si>
  <si>
    <t>Total Extramural Salary &amp; Fringe</t>
  </si>
  <si>
    <t xml:space="preserve">Match </t>
  </si>
  <si>
    <t>*Note: Enter data in cells shaded in gray only, all other cells will auto calculate.</t>
  </si>
  <si>
    <t>Extramural Support Expectations. (Match will automatically calculate after research effort is entered.)</t>
  </si>
  <si>
    <t>Faculty Fringe (16.4%)</t>
  </si>
  <si>
    <r>
      <t xml:space="preserve">This spreadsheet is to be used for Faculty who are </t>
    </r>
    <r>
      <rPr>
        <b/>
        <i/>
        <u/>
        <sz val="11"/>
        <color theme="1"/>
        <rFont val="Arial"/>
        <family val="2"/>
      </rPr>
      <t>over</t>
    </r>
    <r>
      <rPr>
        <b/>
        <sz val="11"/>
        <color theme="1"/>
        <rFont val="Arial"/>
        <family val="2"/>
      </rPr>
      <t xml:space="preserve"> the current NIH salary cap of $221,900 only.</t>
    </r>
  </si>
  <si>
    <t xml:space="preserve">Faculty Fringe (16%) </t>
  </si>
  <si>
    <t>Fringe (16%)</t>
  </si>
  <si>
    <t>Fringe (16.4%)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</si>
</sst>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0.0000"/>
  </numFmts>
  <fonts count="10" x14ac:knownFonts="1">
    <font>
      <sz val="11"/>
      <color theme="1"/>
      <name val="Calibri"/>
      <family val="2"/>
      <scheme val="minor"/>
    </font>
    <font>
      <sz val="11"/>
      <color theme="1"/>
      <name val="Arial"/>
      <family val="2"/>
    </font>
    <font>
      <b/>
      <sz val="11"/>
      <color theme="1"/>
      <name val="Arial"/>
      <family val="2"/>
    </font>
    <font>
      <sz val="11"/>
      <color theme="1"/>
      <name val="Calibri"/>
      <family val="2"/>
      <scheme val="minor"/>
    </font>
    <font>
      <b/>
      <i/>
      <sz val="11"/>
      <color theme="1"/>
      <name val="Arial"/>
      <family val="2"/>
    </font>
    <font>
      <i/>
      <sz val="11"/>
      <color theme="1"/>
      <name val="Arial"/>
      <family val="2"/>
    </font>
    <font>
      <sz val="11"/>
      <color rgb="FFFF0000"/>
      <name val="Arial"/>
      <family val="2"/>
    </font>
    <font>
      <sz val="11"/>
      <name val="Arial"/>
      <family val="2"/>
    </font>
    <font>
      <sz val="11"/>
      <color rgb="FF000000"/>
      <name val="Arial"/>
      <family val="2"/>
    </font>
    <font>
      <b/>
      <i/>
      <u/>
      <sz val="11"/>
      <color theme="1"/>
      <name val="Arial"/>
      <family val="2"/>
    </font>
  </fonts>
  <fills count="13">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rgb="FFAEAAA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93">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vertical="center"/>
    </xf>
    <xf numFmtId="0" fontId="2" fillId="0" borderId="1" xfId="0" applyFont="1" applyBorder="1" applyAlignment="1">
      <alignment horizontal="center" vertical="center"/>
    </xf>
    <xf numFmtId="164" fontId="1" fillId="0" borderId="1" xfId="1" applyNumberFormat="1" applyFont="1" applyBorder="1" applyAlignment="1">
      <alignment horizontal="center" vertical="center"/>
    </xf>
    <xf numFmtId="0" fontId="2" fillId="0" borderId="1" xfId="0" applyFont="1" applyBorder="1"/>
    <xf numFmtId="0" fontId="2" fillId="0" borderId="1" xfId="0" applyFont="1" applyBorder="1" applyAlignment="1">
      <alignment vertical="center" wrapText="1"/>
    </xf>
    <xf numFmtId="0" fontId="4" fillId="2" borderId="1" xfId="0" applyFont="1" applyFill="1" applyBorder="1" applyAlignment="1">
      <alignment vertical="center" wrapText="1"/>
    </xf>
    <xf numFmtId="164" fontId="4" fillId="2" borderId="1" xfId="1" applyNumberFormat="1" applyFont="1" applyFill="1" applyBorder="1" applyAlignment="1">
      <alignment horizontal="center" vertical="center"/>
    </xf>
    <xf numFmtId="0" fontId="2" fillId="0" borderId="1" xfId="0" applyFont="1" applyBorder="1" applyAlignment="1">
      <alignment horizontal="center"/>
    </xf>
    <xf numFmtId="6" fontId="1" fillId="0" borderId="0" xfId="0" applyNumberFormat="1" applyFont="1"/>
    <xf numFmtId="6" fontId="1" fillId="3" borderId="1" xfId="0" applyNumberFormat="1" applyFont="1" applyFill="1" applyBorder="1"/>
    <xf numFmtId="164" fontId="1" fillId="0" borderId="0" xfId="0" applyNumberFormat="1" applyFont="1"/>
    <xf numFmtId="164" fontId="2" fillId="2" borderId="1" xfId="1" applyNumberFormat="1" applyFont="1" applyFill="1" applyBorder="1" applyAlignment="1">
      <alignment horizontal="center" vertical="center"/>
    </xf>
    <xf numFmtId="0" fontId="1" fillId="0" borderId="1" xfId="0" applyFont="1" applyBorder="1" applyAlignment="1">
      <alignment horizontal="center"/>
    </xf>
    <xf numFmtId="0" fontId="2" fillId="0" borderId="0" xfId="0" applyFont="1"/>
    <xf numFmtId="0" fontId="1" fillId="4" borderId="0" xfId="0" applyFont="1" applyFill="1"/>
    <xf numFmtId="0" fontId="1" fillId="5" borderId="0" xfId="0" applyFont="1" applyFill="1"/>
    <xf numFmtId="0" fontId="4" fillId="6" borderId="1" xfId="0" applyFont="1" applyFill="1" applyBorder="1"/>
    <xf numFmtId="0" fontId="4" fillId="6" borderId="1" xfId="0" applyFont="1" applyFill="1" applyBorder="1" applyAlignment="1">
      <alignment vertical="center" wrapText="1"/>
    </xf>
    <xf numFmtId="0" fontId="1" fillId="7" borderId="0" xfId="0" applyFont="1" applyFill="1"/>
    <xf numFmtId="0" fontId="1" fillId="7" borderId="0" xfId="0" applyFont="1" applyFill="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wrapText="1"/>
    </xf>
    <xf numFmtId="0" fontId="2" fillId="7" borderId="1" xfId="0" applyFont="1" applyFill="1" applyBorder="1"/>
    <xf numFmtId="0" fontId="2" fillId="7" borderId="1" xfId="0" applyFont="1" applyFill="1" applyBorder="1" applyAlignment="1">
      <alignment horizontal="center"/>
    </xf>
    <xf numFmtId="9"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0" fillId="3" borderId="0" xfId="0" applyFill="1"/>
    <xf numFmtId="0" fontId="2" fillId="7" borderId="0" xfId="0" applyFont="1" applyFill="1"/>
    <xf numFmtId="6" fontId="7" fillId="9" borderId="1" xfId="0" applyNumberFormat="1" applyFont="1" applyFill="1" applyBorder="1"/>
    <xf numFmtId="0" fontId="2" fillId="7" borderId="1" xfId="0" applyFont="1" applyFill="1" applyBorder="1" applyAlignment="1">
      <alignment vertical="center" wrapText="1"/>
    </xf>
    <xf numFmtId="164" fontId="2" fillId="7"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164" fontId="2" fillId="7" borderId="1" xfId="1" applyNumberFormat="1" applyFont="1" applyFill="1" applyBorder="1" applyAlignment="1">
      <alignment horizontal="center" vertical="center"/>
    </xf>
    <xf numFmtId="0" fontId="2"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8" fontId="1" fillId="0" borderId="0" xfId="0" applyNumberFormat="1" applyFont="1"/>
    <xf numFmtId="10" fontId="1" fillId="0" borderId="0" xfId="0" applyNumberFormat="1" applyFont="1" applyAlignment="1">
      <alignment horizontal="center" vertical="center"/>
    </xf>
    <xf numFmtId="0" fontId="2" fillId="7" borderId="1" xfId="0" applyFont="1" applyFill="1" applyBorder="1" applyAlignment="1">
      <alignment horizontal="center" wrapText="1"/>
    </xf>
    <xf numFmtId="0" fontId="4" fillId="0" borderId="0" xfId="0" applyFont="1"/>
    <xf numFmtId="9" fontId="7" fillId="10" borderId="1" xfId="0" applyNumberFormat="1" applyFont="1" applyFill="1" applyBorder="1" applyAlignment="1" applyProtection="1">
      <alignment horizontal="center" vertical="center"/>
      <protection locked="0"/>
    </xf>
    <xf numFmtId="164" fontId="7" fillId="10" borderId="1" xfId="1" applyNumberFormat="1" applyFont="1" applyFill="1" applyBorder="1" applyAlignment="1" applyProtection="1">
      <alignment horizontal="center" vertical="center"/>
      <protection locked="0"/>
    </xf>
    <xf numFmtId="0" fontId="4" fillId="10" borderId="1" xfId="0" applyFont="1" applyFill="1" applyBorder="1" applyAlignment="1" applyProtection="1">
      <alignment vertical="center" wrapText="1"/>
      <protection locked="0"/>
    </xf>
    <xf numFmtId="164" fontId="4" fillId="10" borderId="1" xfId="1" applyNumberFormat="1" applyFont="1" applyFill="1" applyBorder="1" applyAlignment="1" applyProtection="1">
      <alignment horizontal="center" vertical="center"/>
      <protection locked="0"/>
    </xf>
    <xf numFmtId="0" fontId="0" fillId="10" borderId="1" xfId="0" applyFill="1" applyBorder="1" applyAlignment="1" applyProtection="1">
      <alignment horizontal="center"/>
      <protection locked="0"/>
    </xf>
    <xf numFmtId="0" fontId="1" fillId="10" borderId="1" xfId="0" applyFont="1" applyFill="1" applyBorder="1" applyProtection="1">
      <protection locked="0"/>
    </xf>
    <xf numFmtId="3" fontId="1" fillId="10" borderId="1" xfId="0" applyNumberFormat="1" applyFont="1" applyFill="1" applyBorder="1" applyAlignment="1" applyProtection="1">
      <alignment horizontal="center" vertical="center"/>
      <protection locked="0"/>
    </xf>
    <xf numFmtId="3" fontId="1" fillId="10" borderId="1" xfId="1" applyNumberFormat="1" applyFont="1" applyFill="1" applyBorder="1" applyAlignment="1" applyProtection="1">
      <alignment horizontal="center" vertical="center"/>
      <protection locked="0"/>
    </xf>
    <xf numFmtId="0" fontId="4" fillId="10" borderId="1" xfId="0" applyFont="1" applyFill="1" applyBorder="1" applyProtection="1">
      <protection locked="0"/>
    </xf>
    <xf numFmtId="0" fontId="4" fillId="10" borderId="1" xfId="0" applyFont="1" applyFill="1" applyBorder="1" applyAlignment="1" applyProtection="1">
      <alignment wrapText="1"/>
      <protection locked="0"/>
    </xf>
    <xf numFmtId="3" fontId="5" fillId="10" borderId="1" xfId="0" applyNumberFormat="1" applyFont="1" applyFill="1" applyBorder="1" applyAlignment="1" applyProtection="1">
      <alignment horizontal="center" vertical="center"/>
      <protection locked="0"/>
    </xf>
    <xf numFmtId="0" fontId="2" fillId="0" borderId="0" xfId="0" applyFont="1" applyProtection="1">
      <protection locked="0"/>
    </xf>
    <xf numFmtId="0" fontId="1" fillId="10" borderId="1" xfId="0" applyFont="1" applyFill="1" applyBorder="1" applyAlignment="1" applyProtection="1">
      <alignment horizontal="center" vertical="center"/>
      <protection locked="0"/>
    </xf>
    <xf numFmtId="0" fontId="8" fillId="12" borderId="1" xfId="0" applyFont="1" applyFill="1" applyBorder="1" applyAlignment="1" applyProtection="1">
      <alignment vertical="center"/>
      <protection locked="0"/>
    </xf>
    <xf numFmtId="3" fontId="8" fillId="12" borderId="1" xfId="0" applyNumberFormat="1" applyFont="1" applyFill="1" applyBorder="1" applyAlignment="1" applyProtection="1">
      <alignment horizontal="center" vertical="center"/>
      <protection locked="0"/>
    </xf>
    <xf numFmtId="0" fontId="7" fillId="10" borderId="1" xfId="0" applyFont="1" applyFill="1" applyBorder="1" applyProtection="1">
      <protection locked="0"/>
    </xf>
    <xf numFmtId="0" fontId="1" fillId="10" borderId="1" xfId="0" applyFont="1" applyFill="1" applyBorder="1" applyAlignment="1" applyProtection="1">
      <alignment horizontal="left"/>
      <protection locked="0"/>
    </xf>
    <xf numFmtId="4" fontId="1" fillId="10" borderId="1" xfId="0" applyNumberFormat="1" applyFont="1" applyFill="1" applyBorder="1" applyAlignment="1" applyProtection="1">
      <alignment horizontal="center" vertical="center"/>
      <protection locked="0"/>
    </xf>
    <xf numFmtId="0" fontId="1" fillId="10" borderId="1" xfId="0" applyFont="1" applyFill="1" applyBorder="1" applyAlignment="1" applyProtection="1">
      <alignment horizontal="center"/>
      <protection locked="0"/>
    </xf>
    <xf numFmtId="0" fontId="4" fillId="0" borderId="1" xfId="0" applyFont="1" applyBorder="1" applyProtection="1">
      <protection locked="0"/>
    </xf>
    <xf numFmtId="164" fontId="1" fillId="9" borderId="1" xfId="0" applyNumberFormat="1" applyFont="1" applyFill="1" applyBorder="1" applyAlignment="1" applyProtection="1">
      <alignment horizontal="center" vertical="center"/>
      <protection locked="0"/>
    </xf>
    <xf numFmtId="0" fontId="1" fillId="8" borderId="0" xfId="0" applyFont="1" applyFill="1" applyAlignment="1" applyProtection="1">
      <alignment horizontal="center" vertical="center"/>
      <protection locked="0"/>
    </xf>
    <xf numFmtId="0" fontId="1" fillId="8" borderId="1" xfId="0" applyFont="1" applyFill="1" applyBorder="1" applyAlignment="1" applyProtection="1">
      <alignment horizontal="center" vertical="center"/>
      <protection locked="0"/>
    </xf>
    <xf numFmtId="164" fontId="7" fillId="0" borderId="1" xfId="1" applyNumberFormat="1" applyFont="1" applyFill="1" applyBorder="1" applyAlignment="1" applyProtection="1">
      <alignment horizontal="center" vertical="center"/>
    </xf>
    <xf numFmtId="0" fontId="2" fillId="11" borderId="0" xfId="0" applyFont="1" applyFill="1" applyAlignment="1">
      <alignment horizontal="center"/>
    </xf>
    <xf numFmtId="0" fontId="1" fillId="7" borderId="2" xfId="0" applyFont="1" applyFill="1" applyBorder="1" applyAlignment="1">
      <alignment wrapText="1"/>
    </xf>
    <xf numFmtId="0" fontId="1" fillId="7" borderId="3" xfId="0" applyFont="1" applyFill="1" applyBorder="1" applyAlignment="1">
      <alignment wrapText="1"/>
    </xf>
    <xf numFmtId="0" fontId="1" fillId="7" borderId="4" xfId="0" applyFont="1" applyFill="1" applyBorder="1" applyAlignment="1">
      <alignment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0" fontId="2" fillId="7" borderId="4" xfId="0" applyFont="1" applyFill="1" applyBorder="1" applyAlignment="1">
      <alignment vertical="center" wrapText="1"/>
    </xf>
    <xf numFmtId="0" fontId="2" fillId="7" borderId="5" xfId="0" applyFont="1" applyFill="1" applyBorder="1" applyAlignment="1">
      <alignment vertical="center" wrapText="1"/>
    </xf>
    <xf numFmtId="0" fontId="2" fillId="7" borderId="6" xfId="0" applyFont="1" applyFill="1" applyBorder="1" applyAlignment="1">
      <alignment vertical="center" wrapText="1"/>
    </xf>
    <xf numFmtId="0" fontId="2" fillId="7" borderId="7" xfId="0" applyFont="1" applyFill="1" applyBorder="1" applyAlignment="1">
      <alignment vertical="center" wrapText="1"/>
    </xf>
    <xf numFmtId="10" fontId="1" fillId="0" borderId="1" xfId="0" applyNumberFormat="1" applyFont="1" applyBorder="1" applyAlignment="1" applyProtection="1">
      <alignment horizontal="center" vertical="center"/>
    </xf>
    <xf numFmtId="164" fontId="1" fillId="0" borderId="1" xfId="1" applyNumberFormat="1" applyFont="1" applyBorder="1" applyAlignment="1" applyProtection="1">
      <alignment horizontal="center" vertical="center"/>
    </xf>
    <xf numFmtId="164" fontId="2" fillId="2" borderId="1" xfId="1" applyNumberFormat="1" applyFont="1" applyFill="1" applyBorder="1" applyAlignment="1" applyProtection="1">
      <alignment horizontal="center" vertical="center"/>
    </xf>
    <xf numFmtId="164" fontId="2" fillId="7" borderId="1" xfId="1" applyNumberFormat="1" applyFont="1" applyFill="1" applyBorder="1" applyAlignment="1" applyProtection="1">
      <alignment horizontal="center" vertical="center"/>
    </xf>
    <xf numFmtId="164" fontId="1" fillId="0" borderId="1" xfId="0" applyNumberFormat="1" applyFont="1" applyBorder="1" applyAlignment="1" applyProtection="1">
      <alignment horizontal="center" vertical="center" wrapText="1"/>
    </xf>
    <xf numFmtId="164" fontId="4" fillId="4" borderId="1" xfId="0" applyNumberFormat="1" applyFont="1" applyFill="1" applyBorder="1" applyAlignment="1" applyProtection="1">
      <alignment horizontal="center" vertical="center" wrapText="1"/>
    </xf>
    <xf numFmtId="164" fontId="2" fillId="7" borderId="1" xfId="0" applyNumberFormat="1" applyFont="1" applyFill="1" applyBorder="1" applyAlignment="1" applyProtection="1">
      <alignment horizontal="center" vertical="center" wrapText="1"/>
    </xf>
    <xf numFmtId="164" fontId="4" fillId="2" borderId="1" xfId="1" applyNumberFormat="1" applyFont="1" applyFill="1" applyBorder="1" applyAlignment="1" applyProtection="1">
      <alignment horizontal="center" vertical="center"/>
    </xf>
    <xf numFmtId="164" fontId="4" fillId="6" borderId="1" xfId="1" applyNumberFormat="1" applyFont="1" applyFill="1" applyBorder="1" applyAlignment="1" applyProtection="1">
      <alignment horizontal="center" vertical="center"/>
    </xf>
    <xf numFmtId="3" fontId="1" fillId="6" borderId="1" xfId="0" applyNumberFormat="1" applyFont="1" applyFill="1" applyBorder="1" applyAlignment="1" applyProtection="1">
      <alignment horizontal="center" vertical="center"/>
    </xf>
    <xf numFmtId="6" fontId="4" fillId="6" borderId="1"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3"/>
  <sheetViews>
    <sheetView tabSelected="1" zoomScale="115" zoomScaleNormal="115" workbookViewId="0">
      <selection activeCell="B17" sqref="B17"/>
    </sheetView>
  </sheetViews>
  <sheetFormatPr defaultColWidth="8.7109375" defaultRowHeight="14.25" x14ac:dyDescent="0.2"/>
  <cols>
    <col min="1" max="1" width="59.5703125" style="1" customWidth="1"/>
    <col min="2" max="5" width="20.7109375" style="3" customWidth="1"/>
    <col min="6" max="6" width="20.7109375" style="1" customWidth="1"/>
    <col min="7" max="7" width="87.7109375" style="1" customWidth="1"/>
    <col min="8" max="8" width="15.28515625" style="1" bestFit="1" customWidth="1"/>
    <col min="9" max="16384" width="8.7109375" style="1"/>
  </cols>
  <sheetData>
    <row r="1" spans="1:7" ht="15" x14ac:dyDescent="0.25">
      <c r="A1" s="72" t="s">
        <v>46</v>
      </c>
      <c r="B1" s="72"/>
      <c r="C1" s="72"/>
      <c r="D1" s="72"/>
      <c r="E1" s="72"/>
      <c r="F1" s="72"/>
    </row>
    <row r="3" spans="1:7" ht="15" x14ac:dyDescent="0.25">
      <c r="A3" s="59" t="s">
        <v>15</v>
      </c>
      <c r="B3" s="60"/>
    </row>
    <row r="4" spans="1:7" ht="15" x14ac:dyDescent="0.25">
      <c r="A4" s="59" t="s">
        <v>16</v>
      </c>
      <c r="B4" s="60"/>
    </row>
    <row r="5" spans="1:7" ht="15" x14ac:dyDescent="0.25">
      <c r="A5" s="16"/>
    </row>
    <row r="6" spans="1:7" x14ac:dyDescent="0.2">
      <c r="A6" s="47" t="s">
        <v>43</v>
      </c>
    </row>
    <row r="7" spans="1:7" s="25" customFormat="1" ht="25.5" customHeight="1" x14ac:dyDescent="0.2">
      <c r="A7" s="76" t="s">
        <v>44</v>
      </c>
      <c r="B7" s="77"/>
      <c r="C7" s="78"/>
      <c r="D7" s="24"/>
      <c r="E7" s="24"/>
    </row>
    <row r="8" spans="1:7" ht="30" x14ac:dyDescent="0.25">
      <c r="A8" s="26"/>
      <c r="B8" s="27" t="s">
        <v>7</v>
      </c>
      <c r="C8" s="46" t="s">
        <v>36</v>
      </c>
      <c r="D8" s="27" t="s">
        <v>35</v>
      </c>
      <c r="E8" s="27" t="s">
        <v>2</v>
      </c>
      <c r="F8" s="3"/>
      <c r="G8" s="3"/>
    </row>
    <row r="9" spans="1:7" x14ac:dyDescent="0.2">
      <c r="A9" s="15" t="s">
        <v>3</v>
      </c>
      <c r="B9" s="48"/>
      <c r="C9" s="82" t="e">
        <f>ROUND((B9*221900/$B$17),4)</f>
        <v>#DIV/0!</v>
      </c>
      <c r="D9" s="82" t="e">
        <f>B9-C9</f>
        <v>#DIV/0!</v>
      </c>
      <c r="E9" s="82">
        <f>IF(B9&gt;65%,100%-B9,IF(B9&gt;65,100%-B9,IF(B9&lt;65,0.5384*B9)))</f>
        <v>0</v>
      </c>
      <c r="F9" s="3"/>
      <c r="G9" s="3"/>
    </row>
    <row r="10" spans="1:7" x14ac:dyDescent="0.2">
      <c r="A10" s="15" t="s">
        <v>4</v>
      </c>
      <c r="B10" s="48"/>
      <c r="C10" s="82" t="e">
        <f>ROUND((B10*221900/C17),4)</f>
        <v>#DIV/0!</v>
      </c>
      <c r="D10" s="82" t="e">
        <f t="shared" ref="D10:D13" si="0">B10-C10</f>
        <v>#DIV/0!</v>
      </c>
      <c r="E10" s="82">
        <f t="shared" ref="E10:E13" si="1">IF(B10&gt;65%,100%-B10,IF(B10&gt;65,100%-B10,IF(B10&lt;65,0.5384*B10)))</f>
        <v>0</v>
      </c>
      <c r="F10" s="3"/>
      <c r="G10" s="3"/>
    </row>
    <row r="11" spans="1:7" x14ac:dyDescent="0.2">
      <c r="A11" s="15" t="s">
        <v>5</v>
      </c>
      <c r="B11" s="48"/>
      <c r="C11" s="82" t="e">
        <f>ROUND((B11*221900/D17),4)</f>
        <v>#DIV/0!</v>
      </c>
      <c r="D11" s="82" t="e">
        <f t="shared" si="0"/>
        <v>#DIV/0!</v>
      </c>
      <c r="E11" s="82">
        <f t="shared" si="1"/>
        <v>0</v>
      </c>
      <c r="F11" s="3"/>
      <c r="G11" s="3"/>
    </row>
    <row r="12" spans="1:7" x14ac:dyDescent="0.2">
      <c r="A12" s="15" t="s">
        <v>6</v>
      </c>
      <c r="B12" s="48"/>
      <c r="C12" s="82" t="e">
        <f>ROUND((B12*221900/E17),4)</f>
        <v>#DIV/0!</v>
      </c>
      <c r="D12" s="82" t="e">
        <f t="shared" si="0"/>
        <v>#DIV/0!</v>
      </c>
      <c r="E12" s="82">
        <f t="shared" si="1"/>
        <v>0</v>
      </c>
      <c r="F12" s="3"/>
      <c r="G12" s="3"/>
    </row>
    <row r="13" spans="1:7" x14ac:dyDescent="0.2">
      <c r="A13" s="15" t="s">
        <v>14</v>
      </c>
      <c r="B13" s="48"/>
      <c r="C13" s="82" t="e">
        <f>ROUND((B13*221900/F17),4)</f>
        <v>#DIV/0!</v>
      </c>
      <c r="D13" s="82" t="e">
        <f t="shared" si="0"/>
        <v>#DIV/0!</v>
      </c>
      <c r="E13" s="82">
        <f t="shared" si="1"/>
        <v>0</v>
      </c>
      <c r="F13" s="3"/>
      <c r="G13" s="3"/>
    </row>
    <row r="14" spans="1:7" ht="15" x14ac:dyDescent="0.25">
      <c r="A14" s="16"/>
      <c r="D14" s="45"/>
    </row>
    <row r="15" spans="1:7" ht="15" x14ac:dyDescent="0.25">
      <c r="A15" s="33" t="s">
        <v>33</v>
      </c>
      <c r="B15" s="22"/>
      <c r="C15" s="22"/>
      <c r="D15" s="22"/>
      <c r="E15" s="22"/>
      <c r="F15" s="21"/>
    </row>
    <row r="16" spans="1:7" s="2" customFormat="1" ht="15" x14ac:dyDescent="0.25">
      <c r="A16" s="10"/>
      <c r="B16" s="4" t="s">
        <v>3</v>
      </c>
      <c r="C16" s="4" t="s">
        <v>4</v>
      </c>
      <c r="D16" s="4" t="s">
        <v>5</v>
      </c>
      <c r="E16" s="4" t="s">
        <v>6</v>
      </c>
      <c r="F16" s="10" t="s">
        <v>8</v>
      </c>
    </row>
    <row r="17" spans="1:6" ht="18" customHeight="1" x14ac:dyDescent="0.2">
      <c r="A17" s="7" t="s">
        <v>0</v>
      </c>
      <c r="B17" s="49"/>
      <c r="C17" s="83">
        <f>B17*1.03</f>
        <v>0</v>
      </c>
      <c r="D17" s="83">
        <f>B17*1.03^2</f>
        <v>0</v>
      </c>
      <c r="E17" s="83">
        <f>B17*1.03^3</f>
        <v>0</v>
      </c>
      <c r="F17" s="83">
        <f>B17*1.03^4</f>
        <v>0</v>
      </c>
    </row>
    <row r="18" spans="1:6" ht="18" customHeight="1" x14ac:dyDescent="0.2">
      <c r="A18" s="7" t="s">
        <v>47</v>
      </c>
      <c r="B18" s="71" t="e">
        <f>ROUND(B17*C9*0.16,0)</f>
        <v>#DIV/0!</v>
      </c>
      <c r="C18" s="83" t="e">
        <f>ROUND(C17*C10*0.16,0)</f>
        <v>#DIV/0!</v>
      </c>
      <c r="D18" s="83" t="e">
        <f>ROUND(D17*C11*0.16,0)</f>
        <v>#DIV/0!</v>
      </c>
      <c r="E18" s="83" t="e">
        <f>ROUND(E17*C12*0.16,0)</f>
        <v>#DIV/0!</v>
      </c>
      <c r="F18" s="83" t="e">
        <f>ROUND(F17*C13*0.16,0)</f>
        <v>#DIV/0!</v>
      </c>
    </row>
    <row r="19" spans="1:6" ht="18" customHeight="1" x14ac:dyDescent="0.2">
      <c r="A19" s="7" t="s">
        <v>45</v>
      </c>
      <c r="B19" s="71" t="e">
        <f>ROUND(B17*(1-C9)*0.164,0)</f>
        <v>#DIV/0!</v>
      </c>
      <c r="C19" s="71" t="e">
        <f>ROUND(C17*(1-C10)*0.164,0)</f>
        <v>#DIV/0!</v>
      </c>
      <c r="D19" s="71" t="e">
        <f>ROUND(D17*(1-C11)*0.164,0)</f>
        <v>#DIV/0!</v>
      </c>
      <c r="E19" s="71" t="e">
        <f>ROUND(E17*(1-C12)*0.164,0)</f>
        <v>#DIV/0!</v>
      </c>
      <c r="F19" s="71" t="e">
        <f>ROUND(F17*(1-C13)*0.164,0)</f>
        <v>#DIV/0!</v>
      </c>
    </row>
    <row r="20" spans="1:6" ht="18" customHeight="1" x14ac:dyDescent="0.2">
      <c r="A20" s="8" t="s">
        <v>1</v>
      </c>
      <c r="B20" s="14" t="e">
        <f>SUM(B17:B19)</f>
        <v>#DIV/0!</v>
      </c>
      <c r="C20" s="84" t="e">
        <f>SUM(C17:C19)</f>
        <v>#DIV/0!</v>
      </c>
      <c r="D20" s="84" t="e">
        <f>SUM(D17:D19)</f>
        <v>#DIV/0!</v>
      </c>
      <c r="E20" s="84" t="e">
        <f>SUM(E17:E19)</f>
        <v>#DIV/0!</v>
      </c>
      <c r="F20" s="84" t="e">
        <f>SUM(F17:F19)</f>
        <v>#DIV/0!</v>
      </c>
    </row>
    <row r="21" spans="1:6" ht="18" customHeight="1" x14ac:dyDescent="0.2">
      <c r="A21" s="35" t="s">
        <v>39</v>
      </c>
      <c r="B21" s="39"/>
      <c r="C21" s="85"/>
      <c r="D21" s="85"/>
      <c r="E21" s="85"/>
      <c r="F21" s="85"/>
    </row>
    <row r="22" spans="1:6" ht="18" customHeight="1" x14ac:dyDescent="0.2">
      <c r="A22" s="40" t="s">
        <v>40</v>
      </c>
      <c r="B22" s="41" t="e">
        <f>ROUND(B17*C9,0)</f>
        <v>#DIV/0!</v>
      </c>
      <c r="C22" s="86" t="e">
        <f>ROUND(C17*C10,2)</f>
        <v>#DIV/0!</v>
      </c>
      <c r="D22" s="86" t="e">
        <f>ROUND(D17*C11,2)</f>
        <v>#DIV/0!</v>
      </c>
      <c r="E22" s="86" t="e">
        <f>ROUND(E17*C12,2)</f>
        <v>#DIV/0!</v>
      </c>
      <c r="F22" s="86" t="e">
        <f>ROUND(F17*C13,2)</f>
        <v>#DIV/0!</v>
      </c>
    </row>
    <row r="23" spans="1:6" s="17" customFormat="1" ht="18" customHeight="1" x14ac:dyDescent="0.2">
      <c r="A23" s="38" t="s">
        <v>48</v>
      </c>
      <c r="B23" s="41" t="e">
        <f>ROUND(B22*0.16,0)</f>
        <v>#DIV/0!</v>
      </c>
      <c r="C23" s="86" t="e">
        <f>ROUND(C22*0.16,0)</f>
        <v>#DIV/0!</v>
      </c>
      <c r="D23" s="86" t="e">
        <f>ROUND(D22*0.16,0)</f>
        <v>#DIV/0!</v>
      </c>
      <c r="E23" s="86" t="e">
        <f>ROUND(E22*0.16,2)</f>
        <v>#DIV/0!</v>
      </c>
      <c r="F23" s="86" t="e">
        <f>ROUND(F22*0.16,2)</f>
        <v>#DIV/0!</v>
      </c>
    </row>
    <row r="24" spans="1:6" s="17" customFormat="1" ht="18" customHeight="1" x14ac:dyDescent="0.2">
      <c r="A24" s="42" t="s">
        <v>41</v>
      </c>
      <c r="B24" s="43" t="e">
        <f>SUM(B22:B23)</f>
        <v>#DIV/0!</v>
      </c>
      <c r="C24" s="87" t="e">
        <f>SUM(C22:C23)</f>
        <v>#DIV/0!</v>
      </c>
      <c r="D24" s="87" t="e">
        <f>SUM(D22:D23)</f>
        <v>#DIV/0!</v>
      </c>
      <c r="E24" s="87" t="e">
        <f>SUM(E22:E23)</f>
        <v>#DIV/0!</v>
      </c>
      <c r="F24" s="87" t="e">
        <f>SUM(F22:F23)</f>
        <v>#DIV/0!</v>
      </c>
    </row>
    <row r="25" spans="1:6" ht="18" customHeight="1" x14ac:dyDescent="0.2">
      <c r="A25" s="35" t="s">
        <v>35</v>
      </c>
      <c r="B25" s="39"/>
      <c r="C25" s="85"/>
      <c r="D25" s="85"/>
      <c r="E25" s="85"/>
      <c r="F25" s="85"/>
    </row>
    <row r="26" spans="1:6" ht="18" customHeight="1" x14ac:dyDescent="0.2">
      <c r="A26" s="40" t="s">
        <v>40</v>
      </c>
      <c r="B26" s="41" t="e">
        <f>ROUND(B17*D9,0)</f>
        <v>#DIV/0!</v>
      </c>
      <c r="C26" s="86" t="e">
        <f>ROUND(C17*D10,2)</f>
        <v>#DIV/0!</v>
      </c>
      <c r="D26" s="86" t="e">
        <f>ROUND(D17*D11,0)</f>
        <v>#DIV/0!</v>
      </c>
      <c r="E26" s="86" t="e">
        <f>ROUND(E17*D12,0)</f>
        <v>#DIV/0!</v>
      </c>
      <c r="F26" s="86" t="e">
        <f>ROUND(F17*D13,0)</f>
        <v>#DIV/0!</v>
      </c>
    </row>
    <row r="27" spans="1:6" s="17" customFormat="1" ht="18" customHeight="1" x14ac:dyDescent="0.2">
      <c r="A27" s="38" t="s">
        <v>49</v>
      </c>
      <c r="B27" s="41" t="e">
        <f>ROUND(B26*0.164,0)</f>
        <v>#DIV/0!</v>
      </c>
      <c r="C27" s="86" t="e">
        <f>ROUND(C26*0.164,0)</f>
        <v>#DIV/0!</v>
      </c>
      <c r="D27" s="86" t="e">
        <f>ROUND(D26*0.164,0)</f>
        <v>#DIV/0!</v>
      </c>
      <c r="E27" s="86" t="e">
        <f>ROUND(E26*0.164,2)</f>
        <v>#DIV/0!</v>
      </c>
      <c r="F27" s="86" t="e">
        <f>ROUND(F26*0.164,2)</f>
        <v>#DIV/0!</v>
      </c>
    </row>
    <row r="28" spans="1:6" s="17" customFormat="1" ht="18" customHeight="1" x14ac:dyDescent="0.2">
      <c r="A28" s="42" t="s">
        <v>37</v>
      </c>
      <c r="B28" s="43" t="e">
        <f>SUM(B26:B27)</f>
        <v>#DIV/0!</v>
      </c>
      <c r="C28" s="87" t="e">
        <f>SUM(C26:C27)</f>
        <v>#DIV/0!</v>
      </c>
      <c r="D28" s="87" t="e">
        <f>SUM(D26:D27)</f>
        <v>#DIV/0!</v>
      </c>
      <c r="E28" s="87" t="e">
        <f>SUM(E26:E27)</f>
        <v>#DIV/0!</v>
      </c>
      <c r="F28" s="87" t="e">
        <f>SUM(F26:F27)</f>
        <v>#DIV/0!</v>
      </c>
    </row>
    <row r="29" spans="1:6" s="17" customFormat="1" ht="18" customHeight="1" x14ac:dyDescent="0.2">
      <c r="A29" s="37" t="s">
        <v>42</v>
      </c>
      <c r="B29" s="36"/>
      <c r="C29" s="88"/>
      <c r="D29" s="88"/>
      <c r="E29" s="88"/>
      <c r="F29" s="88"/>
    </row>
    <row r="30" spans="1:6" ht="18" customHeight="1" x14ac:dyDescent="0.2">
      <c r="A30" s="40" t="s">
        <v>40</v>
      </c>
      <c r="B30" s="5">
        <f>ROUND(E9*B17,0)</f>
        <v>0</v>
      </c>
      <c r="C30" s="83">
        <f>ROUND(C17*E10,2)</f>
        <v>0</v>
      </c>
      <c r="D30" s="83">
        <f>ROUND(D17*E11,0)</f>
        <v>0</v>
      </c>
      <c r="E30" s="83">
        <f>SUM(E17*E12,0)</f>
        <v>0</v>
      </c>
      <c r="F30" s="83">
        <f>ROUND(F17*E13,0)</f>
        <v>0</v>
      </c>
    </row>
    <row r="31" spans="1:6" ht="18" customHeight="1" x14ac:dyDescent="0.2">
      <c r="A31" s="38" t="s">
        <v>49</v>
      </c>
      <c r="B31" s="5">
        <f>ROUND(B30*0.164,0)</f>
        <v>0</v>
      </c>
      <c r="C31" s="83">
        <f>ROUND(C30*0.164,0)</f>
        <v>0</v>
      </c>
      <c r="D31" s="83">
        <f>ROUND(D30*0.164,0)</f>
        <v>0</v>
      </c>
      <c r="E31" s="83">
        <f>ROUND(E30*0.164,2)</f>
        <v>0</v>
      </c>
      <c r="F31" s="83">
        <f>ROUND(F30*0.164,2)</f>
        <v>0</v>
      </c>
    </row>
    <row r="32" spans="1:6" ht="18" customHeight="1" x14ac:dyDescent="0.2">
      <c r="A32" s="42" t="s">
        <v>38</v>
      </c>
      <c r="B32" s="43">
        <f>SUM(B30:B31)</f>
        <v>0</v>
      </c>
      <c r="C32" s="87">
        <f t="shared" ref="C32:F32" si="2">SUM(C30:C31)</f>
        <v>0</v>
      </c>
      <c r="D32" s="87">
        <f t="shared" si="2"/>
        <v>0</v>
      </c>
      <c r="E32" s="87">
        <f t="shared" si="2"/>
        <v>0</v>
      </c>
      <c r="F32" s="87">
        <f t="shared" si="2"/>
        <v>0</v>
      </c>
    </row>
    <row r="33" spans="1:57" ht="18" customHeight="1" x14ac:dyDescent="0.2">
      <c r="A33" s="8" t="s">
        <v>11</v>
      </c>
      <c r="B33" s="9" t="e">
        <f>B24+B28+B32</f>
        <v>#DIV/0!</v>
      </c>
      <c r="C33" s="89" t="e">
        <f t="shared" ref="C33:F33" si="3">C24+C28+C32</f>
        <v>#DIV/0!</v>
      </c>
      <c r="D33" s="89" t="e">
        <f t="shared" si="3"/>
        <v>#DIV/0!</v>
      </c>
      <c r="E33" s="89" t="e">
        <f t="shared" si="3"/>
        <v>#DIV/0!</v>
      </c>
      <c r="F33" s="89" t="e">
        <f t="shared" si="3"/>
        <v>#DIV/0!</v>
      </c>
    </row>
    <row r="34" spans="1:57" s="18" customFormat="1" ht="18" customHeight="1" x14ac:dyDescent="0.2">
      <c r="A34" s="76" t="s">
        <v>17</v>
      </c>
      <c r="B34" s="77"/>
      <c r="C34" s="77"/>
      <c r="D34" s="77"/>
      <c r="E34" s="77"/>
      <c r="F34" s="78"/>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row>
    <row r="35" spans="1:57" s="17" customFormat="1" ht="14.25" customHeight="1" x14ac:dyDescent="0.2">
      <c r="A35" s="50"/>
      <c r="B35" s="51"/>
      <c r="C35" s="51"/>
      <c r="D35" s="51"/>
      <c r="E35" s="51"/>
      <c r="F35" s="51"/>
    </row>
    <row r="36" spans="1:57" s="17" customFormat="1" ht="14.25" customHeight="1" x14ac:dyDescent="0.2">
      <c r="A36" s="50"/>
      <c r="B36" s="51"/>
      <c r="C36" s="51"/>
      <c r="D36" s="51"/>
      <c r="E36" s="51"/>
      <c r="F36" s="51"/>
    </row>
    <row r="37" spans="1:57" s="17" customFormat="1" ht="14.25" customHeight="1" x14ac:dyDescent="0.2">
      <c r="A37" s="50"/>
      <c r="B37" s="51"/>
      <c r="C37" s="51"/>
      <c r="D37" s="51"/>
      <c r="E37" s="51"/>
      <c r="F37" s="51"/>
    </row>
    <row r="38" spans="1:57" ht="14.25" customHeight="1" x14ac:dyDescent="0.2">
      <c r="A38" s="8" t="s">
        <v>10</v>
      </c>
      <c r="B38" s="89">
        <f>SUM(B35:B37)</f>
        <v>0</v>
      </c>
      <c r="C38" s="89">
        <f t="shared" ref="C38:F38" si="4">SUM(C35:C37)</f>
        <v>0</v>
      </c>
      <c r="D38" s="89">
        <f t="shared" si="4"/>
        <v>0</v>
      </c>
      <c r="E38" s="89">
        <f t="shared" si="4"/>
        <v>0</v>
      </c>
      <c r="F38" s="89">
        <f t="shared" si="4"/>
        <v>0</v>
      </c>
      <c r="G38" s="13"/>
    </row>
    <row r="39" spans="1:57" s="18" customFormat="1" ht="14.25" customHeight="1" x14ac:dyDescent="0.2">
      <c r="A39" s="20" t="s">
        <v>12</v>
      </c>
      <c r="B39" s="90" t="e">
        <f>IF((B20-B33-B38)&lt;=1,0,(B20-B33-B38))</f>
        <v>#DIV/0!</v>
      </c>
      <c r="C39" s="90" t="e">
        <f>IF((C20-C33-C38)&lt;=1,0,(C20-C33-C38))</f>
        <v>#DIV/0!</v>
      </c>
      <c r="D39" s="90" t="e">
        <f>IF((D20-D33-D38)&lt;=1,0,(D20-D33-D38))</f>
        <v>#DIV/0!</v>
      </c>
      <c r="E39" s="90" t="e">
        <f>IF((E20-E33-E38)&lt;=1,0,(E20-E33-E38))</f>
        <v>#DIV/0!</v>
      </c>
      <c r="F39" s="90" t="e">
        <f>IF((F20-F33-F38)&lt;=1,0,(F20-F33-F38))</f>
        <v>#DIV/0!</v>
      </c>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7" s="17" customFormat="1" ht="14.25" customHeight="1" x14ac:dyDescent="0.2">
      <c r="A40" s="76" t="s">
        <v>25</v>
      </c>
      <c r="B40" s="77"/>
      <c r="C40" s="77"/>
      <c r="D40" s="77"/>
      <c r="E40" s="77"/>
      <c r="F40" s="78"/>
    </row>
    <row r="41" spans="1:57" s="17" customFormat="1" ht="14.25" customHeight="1" x14ac:dyDescent="0.25">
      <c r="A41" s="6" t="s">
        <v>18</v>
      </c>
      <c r="B41" s="52"/>
      <c r="C41"/>
      <c r="D41"/>
      <c r="E41"/>
      <c r="F41"/>
      <c r="G41" s="1" t="s">
        <v>28</v>
      </c>
    </row>
    <row r="42" spans="1:57" s="17" customFormat="1" ht="14.25" customHeight="1" x14ac:dyDescent="0.25">
      <c r="A42" s="31" t="s">
        <v>26</v>
      </c>
      <c r="B42" s="52"/>
      <c r="C42"/>
      <c r="D42"/>
      <c r="E42"/>
      <c r="F42"/>
      <c r="G42" s="32">
        <f>SUM(B41:B42)</f>
        <v>0</v>
      </c>
    </row>
    <row r="43" spans="1:57" ht="19.899999999999999" customHeight="1" x14ac:dyDescent="0.2">
      <c r="A43" s="76" t="s">
        <v>22</v>
      </c>
      <c r="B43" s="77"/>
      <c r="C43" s="77"/>
      <c r="D43" s="77"/>
      <c r="E43" s="77"/>
      <c r="F43" s="78"/>
      <c r="G43" s="1" t="s">
        <v>29</v>
      </c>
    </row>
    <row r="44" spans="1:57" ht="14.25" customHeight="1" x14ac:dyDescent="0.25">
      <c r="A44" s="6" t="s">
        <v>23</v>
      </c>
      <c r="B44" s="52">
        <v>0</v>
      </c>
      <c r="C44"/>
      <c r="D44"/>
      <c r="E44"/>
      <c r="F44"/>
      <c r="G44" s="32">
        <f>B44</f>
        <v>0</v>
      </c>
    </row>
    <row r="45" spans="1:57" ht="14.25" customHeight="1" x14ac:dyDescent="0.2">
      <c r="A45" s="79" t="s">
        <v>30</v>
      </c>
      <c r="B45" s="80"/>
      <c r="C45" s="80"/>
      <c r="D45" s="80"/>
      <c r="E45" s="80"/>
      <c r="F45" s="81"/>
    </row>
    <row r="46" spans="1:57" customFormat="1" ht="14.25" customHeight="1" x14ac:dyDescent="0.25">
      <c r="A46" s="61"/>
      <c r="B46" s="62"/>
      <c r="C46" s="62"/>
      <c r="D46" s="62"/>
      <c r="E46" s="62"/>
      <c r="F46" s="62"/>
      <c r="G46" s="1"/>
    </row>
    <row r="47" spans="1:57" customFormat="1" ht="14.25" customHeight="1" x14ac:dyDescent="0.25">
      <c r="A47" s="61"/>
      <c r="B47" s="62"/>
      <c r="C47" s="55"/>
      <c r="D47" s="55"/>
      <c r="E47" s="55"/>
      <c r="F47" s="55"/>
      <c r="G47" s="1"/>
    </row>
    <row r="48" spans="1:57" ht="14.25" customHeight="1" x14ac:dyDescent="0.2">
      <c r="A48" s="61"/>
      <c r="B48" s="62"/>
      <c r="C48" s="55"/>
      <c r="D48" s="55"/>
      <c r="E48" s="55"/>
      <c r="F48" s="55"/>
    </row>
    <row r="49" spans="1:8" customFormat="1" ht="14.25" customHeight="1" x14ac:dyDescent="0.25">
      <c r="A49" s="61"/>
      <c r="B49" s="62"/>
      <c r="C49" s="55"/>
      <c r="D49" s="55"/>
      <c r="E49" s="55"/>
      <c r="F49" s="55"/>
      <c r="G49" s="1"/>
    </row>
    <row r="50" spans="1:8" ht="14.25" customHeight="1" x14ac:dyDescent="0.2">
      <c r="A50" s="61"/>
      <c r="B50" s="62"/>
      <c r="C50" s="55"/>
      <c r="D50" s="55"/>
      <c r="E50" s="55"/>
      <c r="F50" s="55"/>
    </row>
    <row r="51" spans="1:8" x14ac:dyDescent="0.2">
      <c r="A51" s="61"/>
      <c r="B51" s="62"/>
      <c r="C51" s="55"/>
      <c r="D51" s="55"/>
      <c r="E51" s="55"/>
      <c r="F51" s="55"/>
    </row>
    <row r="52" spans="1:8" x14ac:dyDescent="0.2">
      <c r="A52" s="63"/>
      <c r="B52" s="54"/>
      <c r="C52" s="54"/>
      <c r="D52" s="54"/>
      <c r="E52" s="54"/>
      <c r="F52" s="54"/>
    </row>
    <row r="53" spans="1:8" x14ac:dyDescent="0.2">
      <c r="A53" s="53"/>
      <c r="B53" s="54"/>
      <c r="C53" s="54"/>
      <c r="D53" s="54"/>
      <c r="E53" s="54"/>
      <c r="F53" s="54"/>
    </row>
    <row r="54" spans="1:8" x14ac:dyDescent="0.2">
      <c r="A54" s="56"/>
      <c r="B54" s="54"/>
      <c r="C54" s="54"/>
      <c r="D54" s="54"/>
      <c r="E54" s="54"/>
      <c r="F54" s="54"/>
    </row>
    <row r="55" spans="1:8" x14ac:dyDescent="0.2">
      <c r="A55" s="56"/>
      <c r="B55" s="54"/>
      <c r="C55" s="54"/>
      <c r="D55" s="54"/>
      <c r="E55" s="54"/>
      <c r="F55" s="54"/>
    </row>
    <row r="56" spans="1:8" x14ac:dyDescent="0.2">
      <c r="A56" s="57"/>
      <c r="B56" s="58"/>
      <c r="C56" s="58"/>
      <c r="D56" s="58"/>
      <c r="E56" s="54"/>
      <c r="F56" s="54"/>
    </row>
    <row r="57" spans="1:8" x14ac:dyDescent="0.2">
      <c r="A57" s="19" t="s">
        <v>9</v>
      </c>
      <c r="B57" s="91">
        <f>SUM(B46:B56)</f>
        <v>0</v>
      </c>
      <c r="C57" s="91">
        <f>SUM(C46:C56)</f>
        <v>0</v>
      </c>
      <c r="D57" s="91">
        <f>SUM(D46:D56)</f>
        <v>0</v>
      </c>
      <c r="E57" s="91">
        <f>SUM(E46:E56)</f>
        <v>0</v>
      </c>
      <c r="F57" s="91">
        <f>SUM(F46:F56)</f>
        <v>0</v>
      </c>
      <c r="G57" s="1" t="s">
        <v>24</v>
      </c>
    </row>
    <row r="58" spans="1:8" x14ac:dyDescent="0.2">
      <c r="A58" s="19" t="s">
        <v>13</v>
      </c>
      <c r="B58" s="92" t="e">
        <f>SUM(B39,B57)</f>
        <v>#DIV/0!</v>
      </c>
      <c r="C58" s="92" t="e">
        <f>SUM(C39,C57)</f>
        <v>#DIV/0!</v>
      </c>
      <c r="D58" s="92" t="e">
        <f>SUM(D39,D57)</f>
        <v>#DIV/0!</v>
      </c>
      <c r="E58" s="92" t="e">
        <f>SUM(E39,E57)</f>
        <v>#DIV/0!</v>
      </c>
      <c r="F58" s="92" t="e">
        <f>SUM(F39,F57)</f>
        <v>#DIV/0!</v>
      </c>
      <c r="G58" s="12" t="e">
        <f>SUM(B58:F58)</f>
        <v>#DIV/0!</v>
      </c>
    </row>
    <row r="62" spans="1:8" ht="99.6" customHeight="1" x14ac:dyDescent="0.2">
      <c r="A62" s="73" t="s">
        <v>34</v>
      </c>
      <c r="B62" s="74"/>
      <c r="C62" s="74"/>
      <c r="D62" s="75"/>
      <c r="G62" s="25" t="s">
        <v>27</v>
      </c>
    </row>
    <row r="63" spans="1:8" ht="128.25" x14ac:dyDescent="0.2">
      <c r="A63" s="1" t="s">
        <v>31</v>
      </c>
      <c r="B63" s="28" t="s">
        <v>19</v>
      </c>
      <c r="C63" s="29" t="s">
        <v>20</v>
      </c>
      <c r="D63" s="30" t="s">
        <v>32</v>
      </c>
      <c r="F63" s="11"/>
      <c r="G63" s="34" t="e">
        <f>G58+G44+B42</f>
        <v>#DIV/0!</v>
      </c>
      <c r="H63" s="44"/>
    </row>
    <row r="64" spans="1:8" x14ac:dyDescent="0.2">
      <c r="A64" s="64"/>
      <c r="B64" s="65"/>
      <c r="C64" s="65"/>
      <c r="D64" s="65"/>
      <c r="E64" s="23"/>
      <c r="F64" s="11"/>
    </row>
    <row r="65" spans="1:5" x14ac:dyDescent="0.2">
      <c r="A65" s="64"/>
      <c r="B65" s="65"/>
      <c r="C65" s="65"/>
      <c r="D65" s="65"/>
      <c r="E65" s="23"/>
    </row>
    <row r="66" spans="1:5" x14ac:dyDescent="0.2">
      <c r="A66" s="66"/>
      <c r="B66" s="65"/>
      <c r="C66" s="65"/>
      <c r="D66" s="65"/>
    </row>
    <row r="67" spans="1:5" ht="14.25" customHeight="1" x14ac:dyDescent="0.2">
      <c r="A67" s="66"/>
      <c r="B67" s="65"/>
      <c r="C67" s="65"/>
      <c r="D67" s="65"/>
    </row>
    <row r="68" spans="1:5" x14ac:dyDescent="0.2">
      <c r="A68" s="53"/>
      <c r="B68" s="65"/>
      <c r="C68" s="65"/>
      <c r="D68" s="65"/>
    </row>
    <row r="69" spans="1:5" x14ac:dyDescent="0.2">
      <c r="A69" s="53"/>
      <c r="B69" s="65"/>
      <c r="C69" s="65"/>
      <c r="D69" s="65"/>
    </row>
    <row r="70" spans="1:5" x14ac:dyDescent="0.2">
      <c r="A70" s="53"/>
      <c r="B70" s="65"/>
      <c r="C70" s="65"/>
      <c r="D70" s="65"/>
    </row>
    <row r="71" spans="1:5" x14ac:dyDescent="0.2">
      <c r="A71" s="53"/>
      <c r="B71" s="65"/>
      <c r="C71" s="65"/>
      <c r="D71" s="65"/>
    </row>
    <row r="72" spans="1:5" x14ac:dyDescent="0.2">
      <c r="A72" s="53"/>
      <c r="B72" s="65"/>
      <c r="C72" s="65"/>
      <c r="D72" s="65"/>
    </row>
    <row r="73" spans="1:5" x14ac:dyDescent="0.2">
      <c r="A73" s="67" t="s">
        <v>21</v>
      </c>
      <c r="B73" s="68">
        <f>SUM(B64:B72)</f>
        <v>0</v>
      </c>
      <c r="C73" s="69"/>
      <c r="D73" s="70"/>
    </row>
  </sheetData>
  <sheetProtection algorithmName="SHA-512" hashValue="ijfeqtXVD8xf2KkV3ZeP+dv0jWmtqF3u6duNmQQay2YuFozj/GE0oT7DHk6uGxQwReGRGMR2B1vgRzp414FcvQ==" saltValue="2nqSR5Q0cKvmdbxxO0ybiw==" spinCount="100000" sheet="1" insertRows="0" selectLockedCells="1"/>
  <mergeCells count="7">
    <mergeCell ref="A1:F1"/>
    <mergeCell ref="A62:D62"/>
    <mergeCell ref="A34:F34"/>
    <mergeCell ref="A7:C7"/>
    <mergeCell ref="A40:F40"/>
    <mergeCell ref="A45:F45"/>
    <mergeCell ref="A43:F4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24" sqref="C24"/>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CFAF30A0DE44EABCE7F98DC524510" ma:contentTypeVersion="10" ma:contentTypeDescription="Create a new document." ma:contentTypeScope="" ma:versionID="ff34b421f49fa6df7e3384aa003d640d">
  <xsd:schema xmlns:xsd="http://www.w3.org/2001/XMLSchema" xmlns:xs="http://www.w3.org/2001/XMLSchema" xmlns:p="http://schemas.microsoft.com/office/2006/metadata/properties" xmlns:ns2="b2e159e9-0130-4d78-b42b-f2ec3ef683c2" xmlns:ns3="b047df81-e105-4934-bdd4-27dfe56600ac" targetNamespace="http://schemas.microsoft.com/office/2006/metadata/properties" ma:root="true" ma:fieldsID="c8d5575b7b5fabd10b474e3b6d56a0b9" ns2:_="" ns3:_="">
    <xsd:import namespace="b2e159e9-0130-4d78-b42b-f2ec3ef683c2"/>
    <xsd:import namespace="b047df81-e105-4934-bdd4-27dfe56600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159e9-0130-4d78-b42b-f2ec3ef683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7df81-e105-4934-bdd4-27dfe56600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9034F-6E34-42F5-B918-6B9F2DD99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159e9-0130-4d78-b42b-f2ec3ef683c2"/>
    <ds:schemaRef ds:uri="b047df81-e105-4934-bdd4-27dfe56600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B38B28-97E2-4A8C-A242-53DF08DCC4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Offer Details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Siembida, Elizabeth (NIH/NCI) [F]</dc:creator>
  <cp:lastModifiedBy>Melissa Kiger</cp:lastModifiedBy>
  <dcterms:created xsi:type="dcterms:W3CDTF">2019-12-29T13:17:36Z</dcterms:created>
  <dcterms:modified xsi:type="dcterms:W3CDTF">2024-03-11T15:18:58Z</dcterms:modified>
</cp:coreProperties>
</file>